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685" windowHeight="10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<sst xmlns="http://schemas.openxmlformats.org/spreadsheetml/2006/main" count="101" uniqueCount="57">
  <si>
    <t>Trojar Rok</t>
  </si>
  <si>
    <t>1.kolo</t>
  </si>
  <si>
    <t>Mohorič Tone</t>
  </si>
  <si>
    <t>Pegam Anže</t>
  </si>
  <si>
    <t>Gajgar Edo</t>
  </si>
  <si>
    <t>2.kolo</t>
  </si>
  <si>
    <t>3.kolo</t>
  </si>
  <si>
    <t>Mohorič Jaka</t>
  </si>
  <si>
    <t>Demšar David</t>
  </si>
  <si>
    <t>SKUPAJ</t>
  </si>
  <si>
    <t>4.kolo</t>
  </si>
  <si>
    <t>5.kolo</t>
  </si>
  <si>
    <t>IME / KOLO</t>
  </si>
  <si>
    <t>6.kolo</t>
  </si>
  <si>
    <t>7.kolo</t>
  </si>
  <si>
    <t>8.kolo</t>
  </si>
  <si>
    <t>9.kolo</t>
  </si>
  <si>
    <t>10.kolo</t>
  </si>
  <si>
    <t>Marjan Fuis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</si>
  <si>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</si>
  <si>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</si>
  <si>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</si>
  <si>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</si>
  <si>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</si>
  <si>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</si>
  <si>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</si>
  <si>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</si>
  <si>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>TOTAL</t>
  </si>
  <si>
    <t>ŠT. TEKEM</t>
  </si>
  <si>
    <t>Šmid Jure</t>
  </si>
  <si>
    <t>Kemperle Miha</t>
  </si>
  <si>
    <t>Prezelj Milan</t>
  </si>
  <si>
    <t>Benedičič Janez</t>
  </si>
  <si>
    <t>Šmid Rok</t>
  </si>
  <si>
    <t>Markelj Jure</t>
  </si>
  <si>
    <t>Egon Jelenc</t>
  </si>
  <si>
    <t>Demšar Davor</t>
  </si>
  <si>
    <t>Igor Bevk</t>
  </si>
  <si>
    <t>Demšar Lojze</t>
  </si>
  <si>
    <t>Košmelj Jani</t>
  </si>
  <si>
    <t>Jelenc Egon</t>
  </si>
  <si>
    <t>Demšar Tomaž</t>
  </si>
  <si>
    <t>P</t>
  </si>
  <si>
    <t>R</t>
  </si>
  <si>
    <t>O</t>
  </si>
  <si>
    <t>S</t>
  </si>
  <si>
    <t>T</t>
  </si>
  <si>
    <t>3 SLOVENSKA LIGA ZAHOD sezona 2013/2014</t>
  </si>
  <si>
    <t>PRIMORSKO-GORENJSKA LIGA sezona 2013/2014</t>
  </si>
  <si>
    <t>DOMA</t>
  </si>
  <si>
    <t>GOSTEH</t>
  </si>
  <si>
    <t>V GOSTEH</t>
  </si>
  <si>
    <t>TEKEM D</t>
  </si>
  <si>
    <t>TEKEM G</t>
  </si>
  <si>
    <t>POVPREČJE</t>
  </si>
  <si>
    <t>SKUPNO POVPREČJE</t>
  </si>
  <si>
    <t>Jure Šmid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</si>
</sst>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-* #,##0.000\ _€_-;\-* #,##0.000\ _€_-;_-* &quot;-&quot;??\ _€_-;_-@_-"/>
    <numFmt numFmtId="170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8" fillId="0" borderId="6" applyNumberFormat="0" applyFill="0" applyAlignment="0" applyProtection="0"/>
    <xf numFmtId="0" fontId="29" fillId="30" borderId="7" applyNumberFormat="0" applyAlignment="0" applyProtection="0"/>
    <xf numFmtId="0" fontId="30" fillId="21" borderId="8" applyNumberFormat="0" applyAlignment="0" applyProtection="0"/>
    <xf numFmtId="0" fontId="3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2" borderId="8" applyNumberFormat="0" applyAlignment="0" applyProtection="0"/>
    <xf numFmtId="0" fontId="3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Border="1" applyAlignment="1">
      <alignment/>
    </xf>
    <xf numFmtId="2" fontId="33" fillId="33" borderId="12" xfId="0" applyNumberFormat="1" applyFont="1" applyFill="1" applyBorder="1" applyAlignment="1">
      <alignment/>
    </xf>
    <xf numFmtId="0" fontId="33" fillId="33" borderId="1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33" fillId="13" borderId="0" xfId="0" applyFont="1" applyFill="1" applyAlignment="1">
      <alignment horizontal="center"/>
    </xf>
    <xf numFmtId="0" fontId="33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33" fillId="0" borderId="17" xfId="0" applyFont="1" applyBorder="1" applyAlignment="1">
      <alignment/>
    </xf>
    <xf numFmtId="2" fontId="33" fillId="33" borderId="14" xfId="0" applyNumberFormat="1" applyFont="1" applyFill="1" applyBorder="1" applyAlignment="1">
      <alignment/>
    </xf>
    <xf numFmtId="2" fontId="33" fillId="0" borderId="14" xfId="0" applyNumberFormat="1" applyFont="1" applyFill="1" applyBorder="1" applyAlignment="1">
      <alignment/>
    </xf>
    <xf numFmtId="2" fontId="33" fillId="0" borderId="18" xfId="0" applyNumberFormat="1" applyFont="1" applyFill="1" applyBorder="1" applyAlignment="1">
      <alignment/>
    </xf>
    <xf numFmtId="2" fontId="33" fillId="0" borderId="14" xfId="0" applyNumberFormat="1" applyFont="1" applyBorder="1" applyAlignment="1">
      <alignment/>
    </xf>
    <xf numFmtId="2" fontId="33" fillId="0" borderId="18" xfId="0" applyNumberFormat="1" applyFont="1" applyBorder="1" applyAlignment="1">
      <alignment/>
    </xf>
    <xf numFmtId="0" fontId="0" fillId="0" borderId="12" xfId="0" applyBorder="1" applyAlignment="1">
      <alignment/>
    </xf>
    <xf numFmtId="0" fontId="33" fillId="5" borderId="13" xfId="0" applyFont="1" applyFill="1" applyBorder="1" applyAlignment="1">
      <alignment/>
    </xf>
    <xf numFmtId="0" fontId="33" fillId="4" borderId="13" xfId="0" applyFont="1" applyFill="1" applyBorder="1" applyAlignment="1">
      <alignment/>
    </xf>
    <xf numFmtId="0" fontId="33" fillId="4" borderId="12" xfId="0" applyFont="1" applyFill="1" applyBorder="1" applyAlignment="1">
      <alignment/>
    </xf>
    <xf numFmtId="0" fontId="33" fillId="5" borderId="12" xfId="0" applyFon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33" fillId="33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33" fillId="5" borderId="14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2" fontId="33" fillId="33" borderId="13" xfId="0" applyNumberFormat="1" applyFont="1" applyFill="1" applyBorder="1" applyAlignment="1">
      <alignment/>
    </xf>
    <xf numFmtId="0" fontId="33" fillId="33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19" borderId="16" xfId="0" applyFont="1" applyFill="1" applyBorder="1" applyAlignment="1">
      <alignment horizontal="center" wrapText="1"/>
    </xf>
    <xf numFmtId="0" fontId="33" fillId="19" borderId="11" xfId="0" applyFont="1" applyFill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R33" sqref="R33"/>
    </sheetView>
  </sheetViews>
  <sheetFormatPr defaultColWidth="9.140625" defaultRowHeight="15"/>
  <cols>
    <col min="1" max="1" width="18.8515625" style="0" bestFit="1" customWidth="1"/>
    <col min="2" max="2" width="10.28125" style="0" customWidth="1"/>
    <col min="4" max="4" width="10.28125" style="0" customWidth="1"/>
    <col min="15" max="15" width="11.00390625" style="0" customWidth="1"/>
    <col min="16" max="16" width="9.7109375" style="0" customWidth="1"/>
    <col min="17" max="17" width="10.421875" style="0" customWidth="1"/>
    <col min="18" max="18" width="11.00390625" style="0" customWidth="1"/>
    <col min="20" max="20" width="9.57421875" style="0" customWidth="1"/>
    <col min="21" max="21" width="12.421875" style="0" customWidth="1"/>
    <col min="22" max="22" width="11.7109375" style="0" customWidth="1"/>
  </cols>
  <sheetData>
    <row r="1" spans="1:24" ht="15.75" thickBot="1">
      <c r="A1" s="1" t="s">
        <v>47</v>
      </c>
      <c r="V1" s="56" t="s">
        <v>55</v>
      </c>
      <c r="W1" s="54" t="s">
        <v>54</v>
      </c>
      <c r="X1" s="55"/>
    </row>
    <row r="2" spans="1:26" ht="15.75" thickBot="1">
      <c r="A2" s="5" t="s">
        <v>12</v>
      </c>
      <c r="B2" s="32" t="s">
        <v>1</v>
      </c>
      <c r="C2" s="33" t="s">
        <v>5</v>
      </c>
      <c r="D2" s="32" t="s">
        <v>6</v>
      </c>
      <c r="E2" s="33" t="s">
        <v>10</v>
      </c>
      <c r="F2" s="32" t="s">
        <v>11</v>
      </c>
      <c r="G2" s="33" t="s">
        <v>13</v>
      </c>
      <c r="H2" s="32" t="s">
        <v>14</v>
      </c>
      <c r="I2" s="32" t="s">
        <v>15</v>
      </c>
      <c r="J2" s="33" t="s">
        <v>16</v>
      </c>
      <c r="K2" s="33" t="s">
        <v>17</v>
      </c>
      <c r="L2" s="32" t="s">
        <v>19</v>
      </c>
      <c r="M2" s="33" t="s">
        <v>20</v>
      </c>
      <c r="N2" s="32" t="s">
        <v>21</v>
      </c>
      <c r="O2" s="33" t="s">
        <v>22</v>
      </c>
      <c r="P2" s="32" t="s">
        <v>23</v>
      </c>
      <c r="Q2" s="33" t="s">
        <v>24</v>
      </c>
      <c r="R2" s="33" t="s">
        <v>25</v>
      </c>
      <c r="S2" s="32" t="s">
        <v>26</v>
      </c>
      <c r="T2" s="5" t="s">
        <v>27</v>
      </c>
      <c r="U2" s="5" t="s">
        <v>28</v>
      </c>
      <c r="V2" s="57"/>
      <c r="W2" s="35" t="s">
        <v>49</v>
      </c>
      <c r="X2" s="34" t="s">
        <v>50</v>
      </c>
      <c r="Y2" s="41" t="s">
        <v>52</v>
      </c>
      <c r="Z2" s="39" t="s">
        <v>53</v>
      </c>
    </row>
    <row r="3" spans="1:26" ht="15.75" thickBot="1">
      <c r="A3" s="6" t="s">
        <v>0</v>
      </c>
      <c r="B3">
        <v>581</v>
      </c>
      <c r="C3">
        <v>552</v>
      </c>
      <c r="D3">
        <v>544</v>
      </c>
      <c r="E3">
        <v>570</v>
      </c>
      <c r="F3">
        <v>591</v>
      </c>
      <c r="G3">
        <v>568</v>
      </c>
      <c r="H3">
        <v>591</v>
      </c>
      <c r="I3">
        <v>615</v>
      </c>
      <c r="J3">
        <v>532</v>
      </c>
      <c r="K3">
        <v>550</v>
      </c>
      <c r="L3">
        <v>582</v>
      </c>
      <c r="M3">
        <v>600</v>
      </c>
      <c r="N3">
        <v>570</v>
      </c>
      <c r="O3">
        <v>572</v>
      </c>
      <c r="P3">
        <v>582</v>
      </c>
      <c r="Q3">
        <v>603</v>
      </c>
      <c r="R3">
        <v>510</v>
      </c>
      <c r="S3">
        <v>279</v>
      </c>
      <c r="T3" s="50">
        <f aca="true" t="shared" si="0" ref="T3:T13">SUM(B3:S3)</f>
        <v>9992</v>
      </c>
      <c r="U3" s="52">
        <f>SUM(Y3:Z3)</f>
        <v>17.5</v>
      </c>
      <c r="V3" s="51">
        <f>T3/U3</f>
        <v>570.9714285714285</v>
      </c>
      <c r="W3" s="11">
        <f>(B3+D3+F3+H3+I3+L3+N3+P3+S3)/Y3</f>
        <v>580.5882352941177</v>
      </c>
      <c r="X3" s="11">
        <f>(C3+E3+G3+J3+K3+M3+O3+Q3+R3)/Z3</f>
        <v>561.8888888888889</v>
      </c>
      <c r="Y3" s="42">
        <v>8.5</v>
      </c>
      <c r="Z3" s="40">
        <v>9</v>
      </c>
    </row>
    <row r="4" spans="1:26" ht="15.75" thickBot="1">
      <c r="A4" s="6" t="s">
        <v>38</v>
      </c>
      <c r="B4">
        <v>582</v>
      </c>
      <c r="C4">
        <v>553</v>
      </c>
      <c r="D4">
        <v>594</v>
      </c>
      <c r="E4">
        <v>588</v>
      </c>
      <c r="F4">
        <v>558</v>
      </c>
      <c r="G4">
        <v>524</v>
      </c>
      <c r="H4">
        <v>598</v>
      </c>
      <c r="I4">
        <v>604</v>
      </c>
      <c r="J4">
        <v>531</v>
      </c>
      <c r="K4">
        <v>547</v>
      </c>
      <c r="L4">
        <v>579</v>
      </c>
      <c r="M4">
        <v>573</v>
      </c>
      <c r="N4">
        <v>552</v>
      </c>
      <c r="O4">
        <v>532</v>
      </c>
      <c r="P4">
        <v>569</v>
      </c>
      <c r="Q4">
        <v>615</v>
      </c>
      <c r="R4">
        <v>551</v>
      </c>
      <c r="S4">
        <v>580</v>
      </c>
      <c r="T4" s="2">
        <f t="shared" si="0"/>
        <v>10230</v>
      </c>
      <c r="U4" s="52">
        <f>SUM(Y4:Z4)</f>
        <v>18</v>
      </c>
      <c r="V4" s="27">
        <f aca="true" t="shared" si="1" ref="V4:V13">T4/U4</f>
        <v>568.3333333333334</v>
      </c>
      <c r="W4" s="37">
        <f>(B4+D4+F4+H4+I4+L4+N4+P4+S4)/Y4</f>
        <v>579.5555555555555</v>
      </c>
      <c r="X4" s="37">
        <f>(C4+E4+G4+J4+K4+M4+O4+Q4+R4)/Z4</f>
        <v>557.1111111111111</v>
      </c>
      <c r="Y4" s="42">
        <v>9</v>
      </c>
      <c r="Z4" s="40">
        <v>9</v>
      </c>
    </row>
    <row r="5" spans="1:26" ht="15.75" thickBot="1">
      <c r="A5" s="6" t="s">
        <v>18</v>
      </c>
      <c r="B5">
        <v>554</v>
      </c>
      <c r="C5">
        <v>235</v>
      </c>
      <c r="D5">
        <v>615</v>
      </c>
      <c r="E5">
        <v>548</v>
      </c>
      <c r="F5">
        <v>559</v>
      </c>
      <c r="G5">
        <v>542</v>
      </c>
      <c r="T5" s="2">
        <f t="shared" si="0"/>
        <v>3053</v>
      </c>
      <c r="U5" s="31">
        <f>SUM(Y5:Z5)</f>
        <v>5.5</v>
      </c>
      <c r="V5" s="28">
        <f t="shared" si="1"/>
        <v>555.0909090909091</v>
      </c>
      <c r="W5" s="37">
        <f aca="true" t="shared" si="2" ref="W5:W13">(B5+D5+F5+H5+I5+L5+N5+P5+S5)/Y5</f>
        <v>576</v>
      </c>
      <c r="X5" s="37">
        <f aca="true" t="shared" si="3" ref="X5:X13">(C5+E5+G5+J5+K5+M5+O5+Q5+R5)/Z5</f>
        <v>530</v>
      </c>
      <c r="Y5" s="42">
        <v>3</v>
      </c>
      <c r="Z5" s="40">
        <v>2.5</v>
      </c>
    </row>
    <row r="6" spans="1:26" ht="15.75" thickBot="1">
      <c r="A6" s="6" t="s">
        <v>7</v>
      </c>
      <c r="C6">
        <v>227</v>
      </c>
      <c r="D6">
        <v>276</v>
      </c>
      <c r="E6">
        <v>273</v>
      </c>
      <c r="F6">
        <v>542</v>
      </c>
      <c r="G6">
        <v>247</v>
      </c>
      <c r="H6">
        <v>548</v>
      </c>
      <c r="I6">
        <v>538</v>
      </c>
      <c r="J6">
        <v>507</v>
      </c>
      <c r="K6">
        <v>528</v>
      </c>
      <c r="L6">
        <v>257</v>
      </c>
      <c r="M6">
        <v>528</v>
      </c>
      <c r="N6">
        <v>569</v>
      </c>
      <c r="O6">
        <v>514</v>
      </c>
      <c r="Q6">
        <v>561</v>
      </c>
      <c r="R6">
        <v>521</v>
      </c>
      <c r="T6" s="2">
        <f t="shared" si="0"/>
        <v>6636</v>
      </c>
      <c r="U6" s="31">
        <f aca="true" t="shared" si="4" ref="U6:U13">SUM(Y6:Z6)</f>
        <v>12.5</v>
      </c>
      <c r="V6" s="29">
        <f t="shared" si="1"/>
        <v>530.88</v>
      </c>
      <c r="W6" s="37">
        <f t="shared" si="2"/>
        <v>546</v>
      </c>
      <c r="X6" s="37">
        <f t="shared" si="3"/>
        <v>520.8</v>
      </c>
      <c r="Y6" s="42">
        <v>5</v>
      </c>
      <c r="Z6" s="40">
        <v>7.5</v>
      </c>
    </row>
    <row r="7" spans="1:26" ht="15.75" thickBot="1">
      <c r="A7" s="6" t="s">
        <v>36</v>
      </c>
      <c r="B7">
        <v>525</v>
      </c>
      <c r="J7">
        <v>539</v>
      </c>
      <c r="T7" s="2">
        <f t="shared" si="0"/>
        <v>1064</v>
      </c>
      <c r="U7" s="31">
        <f t="shared" si="4"/>
        <v>2</v>
      </c>
      <c r="V7" s="29">
        <f t="shared" si="1"/>
        <v>532</v>
      </c>
      <c r="W7" s="37">
        <f t="shared" si="2"/>
        <v>525</v>
      </c>
      <c r="X7" s="37">
        <f t="shared" si="3"/>
        <v>539</v>
      </c>
      <c r="Y7" s="42">
        <v>1</v>
      </c>
      <c r="Z7" s="40">
        <v>1</v>
      </c>
    </row>
    <row r="8" spans="1:26" ht="15.75" thickBot="1">
      <c r="A8" s="6" t="s">
        <v>8</v>
      </c>
      <c r="C8">
        <v>526</v>
      </c>
      <c r="D8">
        <v>429</v>
      </c>
      <c r="E8">
        <v>238</v>
      </c>
      <c r="G8">
        <v>264</v>
      </c>
      <c r="H8">
        <v>533</v>
      </c>
      <c r="I8">
        <v>510</v>
      </c>
      <c r="K8">
        <v>559</v>
      </c>
      <c r="L8">
        <v>537</v>
      </c>
      <c r="M8">
        <v>561</v>
      </c>
      <c r="N8">
        <v>567</v>
      </c>
      <c r="O8">
        <v>524</v>
      </c>
      <c r="P8">
        <v>525</v>
      </c>
      <c r="R8">
        <v>255</v>
      </c>
      <c r="S8">
        <v>247</v>
      </c>
      <c r="T8" s="2">
        <f t="shared" si="0"/>
        <v>6275</v>
      </c>
      <c r="U8" s="31">
        <f t="shared" si="4"/>
        <v>11.75</v>
      </c>
      <c r="V8" s="29">
        <f t="shared" si="1"/>
        <v>534.0425531914893</v>
      </c>
      <c r="W8" s="37">
        <f t="shared" si="2"/>
        <v>535.68</v>
      </c>
      <c r="X8" s="37">
        <f t="shared" si="3"/>
        <v>532.1818181818181</v>
      </c>
      <c r="Y8" s="42">
        <v>6.25</v>
      </c>
      <c r="Z8" s="40">
        <v>5.5</v>
      </c>
    </row>
    <row r="9" spans="1:26" ht="15.75" thickBot="1">
      <c r="A9" s="6" t="s">
        <v>3</v>
      </c>
      <c r="B9">
        <v>516</v>
      </c>
      <c r="D9">
        <v>587</v>
      </c>
      <c r="E9">
        <v>523</v>
      </c>
      <c r="F9">
        <v>578</v>
      </c>
      <c r="G9">
        <v>525</v>
      </c>
      <c r="H9">
        <v>539</v>
      </c>
      <c r="I9">
        <v>521</v>
      </c>
      <c r="J9">
        <v>573</v>
      </c>
      <c r="K9">
        <v>539</v>
      </c>
      <c r="L9">
        <v>533</v>
      </c>
      <c r="M9">
        <v>564</v>
      </c>
      <c r="N9">
        <v>574</v>
      </c>
      <c r="O9">
        <v>517</v>
      </c>
      <c r="P9">
        <v>567</v>
      </c>
      <c r="Q9">
        <v>536</v>
      </c>
      <c r="R9">
        <v>538</v>
      </c>
      <c r="S9">
        <v>564</v>
      </c>
      <c r="T9" s="2">
        <f t="shared" si="0"/>
        <v>9294</v>
      </c>
      <c r="U9" s="31">
        <f t="shared" si="4"/>
        <v>17</v>
      </c>
      <c r="V9" s="29">
        <f t="shared" si="1"/>
        <v>546.7058823529412</v>
      </c>
      <c r="W9" s="37">
        <f t="shared" si="2"/>
        <v>553.2222222222222</v>
      </c>
      <c r="X9" s="37">
        <f t="shared" si="3"/>
        <v>539.375</v>
      </c>
      <c r="Y9" s="42">
        <v>9</v>
      </c>
      <c r="Z9" s="40">
        <v>8</v>
      </c>
    </row>
    <row r="10" spans="1:26" ht="15.75" thickBot="1">
      <c r="A10" s="6" t="s">
        <v>4</v>
      </c>
      <c r="B10">
        <v>517</v>
      </c>
      <c r="C10">
        <v>547</v>
      </c>
      <c r="D10">
        <v>258</v>
      </c>
      <c r="E10">
        <v>546</v>
      </c>
      <c r="F10">
        <v>572</v>
      </c>
      <c r="G10">
        <v>541</v>
      </c>
      <c r="H10">
        <v>556</v>
      </c>
      <c r="I10">
        <v>555</v>
      </c>
      <c r="J10">
        <v>546</v>
      </c>
      <c r="K10">
        <v>547</v>
      </c>
      <c r="L10">
        <v>554</v>
      </c>
      <c r="M10">
        <v>544</v>
      </c>
      <c r="N10">
        <v>570</v>
      </c>
      <c r="O10">
        <v>540</v>
      </c>
      <c r="P10">
        <v>554</v>
      </c>
      <c r="Q10">
        <v>543</v>
      </c>
      <c r="R10">
        <v>238</v>
      </c>
      <c r="S10">
        <v>518</v>
      </c>
      <c r="T10" s="2">
        <f t="shared" si="0"/>
        <v>9246</v>
      </c>
      <c r="U10" s="31">
        <f t="shared" si="4"/>
        <v>17</v>
      </c>
      <c r="V10" s="29">
        <f t="shared" si="1"/>
        <v>543.8823529411765</v>
      </c>
      <c r="W10" s="37">
        <f t="shared" si="2"/>
        <v>547.5294117647059</v>
      </c>
      <c r="X10" s="37">
        <f t="shared" si="3"/>
        <v>540.2352941176471</v>
      </c>
      <c r="Y10" s="42">
        <v>8.5</v>
      </c>
      <c r="Z10" s="40">
        <v>8.5</v>
      </c>
    </row>
    <row r="11" spans="1:26" ht="15.75" thickBot="1">
      <c r="A11" s="6" t="s">
        <v>37</v>
      </c>
      <c r="L11">
        <v>265</v>
      </c>
      <c r="P11" s="48"/>
      <c r="T11" s="2">
        <f t="shared" si="0"/>
        <v>265</v>
      </c>
      <c r="U11" s="31">
        <f t="shared" si="4"/>
        <v>0.5</v>
      </c>
      <c r="V11" s="29">
        <f t="shared" si="1"/>
        <v>530</v>
      </c>
      <c r="W11" s="37">
        <f t="shared" si="2"/>
        <v>530</v>
      </c>
      <c r="X11" s="37"/>
      <c r="Y11" s="42">
        <v>0.5</v>
      </c>
      <c r="Z11" s="40">
        <v>0</v>
      </c>
    </row>
    <row r="12" spans="1:26" ht="15.75" thickBot="1">
      <c r="A12" s="6" t="s">
        <v>56</v>
      </c>
      <c r="P12" s="49">
        <v>531</v>
      </c>
      <c r="Q12">
        <v>548</v>
      </c>
      <c r="R12">
        <v>517</v>
      </c>
      <c r="S12">
        <v>561</v>
      </c>
      <c r="T12" s="2">
        <f t="shared" si="0"/>
        <v>2157</v>
      </c>
      <c r="U12" s="31">
        <f t="shared" si="4"/>
        <v>4</v>
      </c>
      <c r="V12" s="30">
        <f t="shared" si="1"/>
        <v>539.25</v>
      </c>
      <c r="W12" s="37">
        <f t="shared" si="2"/>
        <v>546</v>
      </c>
      <c r="X12" s="37">
        <f t="shared" si="3"/>
        <v>532.5</v>
      </c>
      <c r="Y12" s="42">
        <v>2</v>
      </c>
      <c r="Z12" s="40">
        <v>2</v>
      </c>
    </row>
    <row r="13" spans="1:26" ht="15.75" thickBot="1">
      <c r="A13" s="6" t="s">
        <v>35</v>
      </c>
      <c r="C13">
        <v>517</v>
      </c>
      <c r="D13">
        <v>98</v>
      </c>
      <c r="P13" s="47"/>
      <c r="S13">
        <v>519</v>
      </c>
      <c r="T13" s="2">
        <f t="shared" si="0"/>
        <v>1134</v>
      </c>
      <c r="U13" s="31">
        <f t="shared" si="4"/>
        <v>2.25</v>
      </c>
      <c r="V13" s="4">
        <f t="shared" si="1"/>
        <v>504</v>
      </c>
      <c r="W13" s="37">
        <f t="shared" si="2"/>
        <v>493.6</v>
      </c>
      <c r="X13" s="37">
        <f t="shared" si="3"/>
        <v>517</v>
      </c>
      <c r="Y13" s="42">
        <v>1.25</v>
      </c>
      <c r="Z13" s="40">
        <v>1</v>
      </c>
    </row>
    <row r="14" spans="1:26" ht="15.75" thickBot="1">
      <c r="A14" s="3" t="s">
        <v>9</v>
      </c>
      <c r="B14" s="8">
        <f aca="true" t="shared" si="5" ref="B14:U14">SUM(B3:B13)</f>
        <v>3275</v>
      </c>
      <c r="C14" s="9">
        <f t="shared" si="5"/>
        <v>3157</v>
      </c>
      <c r="D14" s="9">
        <f t="shared" si="5"/>
        <v>3401</v>
      </c>
      <c r="E14" s="9">
        <f t="shared" si="5"/>
        <v>3286</v>
      </c>
      <c r="F14" s="9">
        <f t="shared" si="5"/>
        <v>3400</v>
      </c>
      <c r="G14" s="9">
        <f t="shared" si="5"/>
        <v>3211</v>
      </c>
      <c r="H14" s="9">
        <f t="shared" si="5"/>
        <v>3365</v>
      </c>
      <c r="I14" s="9">
        <f t="shared" si="5"/>
        <v>3343</v>
      </c>
      <c r="J14" s="9">
        <f t="shared" si="5"/>
        <v>3228</v>
      </c>
      <c r="K14" s="9">
        <f t="shared" si="5"/>
        <v>3270</v>
      </c>
      <c r="L14" s="9">
        <f t="shared" si="5"/>
        <v>3307</v>
      </c>
      <c r="M14" s="9">
        <f t="shared" si="5"/>
        <v>3370</v>
      </c>
      <c r="N14" s="53">
        <f t="shared" si="5"/>
        <v>3402</v>
      </c>
      <c r="O14" s="9">
        <f t="shared" si="5"/>
        <v>3199</v>
      </c>
      <c r="P14" s="9">
        <f t="shared" si="5"/>
        <v>3328</v>
      </c>
      <c r="Q14" s="38">
        <f t="shared" si="5"/>
        <v>3406</v>
      </c>
      <c r="R14" s="18">
        <f t="shared" si="5"/>
        <v>3130</v>
      </c>
      <c r="S14" s="10">
        <f t="shared" si="5"/>
        <v>3268</v>
      </c>
      <c r="T14" s="5">
        <f t="shared" si="5"/>
        <v>59346</v>
      </c>
      <c r="U14" s="5">
        <f t="shared" si="5"/>
        <v>108</v>
      </c>
      <c r="V14" s="26">
        <f>T14/U4</f>
        <v>3297</v>
      </c>
      <c r="W14" s="31"/>
      <c r="X14" s="31"/>
      <c r="Y14" s="42">
        <f>SUM(Y3:Y13)</f>
        <v>54</v>
      </c>
      <c r="Z14" s="40">
        <f>SUM(Z3:Z13)</f>
        <v>54</v>
      </c>
    </row>
    <row r="15" ht="15.75" thickBot="1"/>
    <row r="16" spans="2:4" ht="15.75" thickBot="1">
      <c r="B16" s="35" t="s">
        <v>49</v>
      </c>
      <c r="D16" s="34" t="s">
        <v>51</v>
      </c>
    </row>
    <row r="17" ht="15.75" thickBot="1"/>
    <row r="18" spans="1:20" ht="15.75" thickBot="1">
      <c r="A18" s="13" t="s">
        <v>48</v>
      </c>
      <c r="R18" s="56" t="s">
        <v>55</v>
      </c>
      <c r="S18" s="54" t="s">
        <v>54</v>
      </c>
      <c r="T18" s="55"/>
    </row>
    <row r="19" spans="1:22" ht="15.75" thickBot="1">
      <c r="A19" s="5" t="s">
        <v>12</v>
      </c>
      <c r="B19" s="32" t="s">
        <v>1</v>
      </c>
      <c r="C19" s="33" t="s">
        <v>5</v>
      </c>
      <c r="D19" s="32" t="s">
        <v>6</v>
      </c>
      <c r="E19" s="33" t="s">
        <v>10</v>
      </c>
      <c r="F19" s="7" t="s">
        <v>11</v>
      </c>
      <c r="G19" s="32" t="s">
        <v>13</v>
      </c>
      <c r="H19" s="33" t="s">
        <v>14</v>
      </c>
      <c r="I19" s="33" t="s">
        <v>15</v>
      </c>
      <c r="J19" s="32" t="s">
        <v>16</v>
      </c>
      <c r="K19" s="33" t="s">
        <v>17</v>
      </c>
      <c r="L19" s="32" t="s">
        <v>19</v>
      </c>
      <c r="M19" s="7" t="s">
        <v>20</v>
      </c>
      <c r="N19" s="33" t="s">
        <v>21</v>
      </c>
      <c r="O19" s="32" t="s">
        <v>22</v>
      </c>
      <c r="P19" s="5" t="s">
        <v>27</v>
      </c>
      <c r="Q19" s="25" t="s">
        <v>28</v>
      </c>
      <c r="R19" s="57"/>
      <c r="S19" s="46" t="s">
        <v>49</v>
      </c>
      <c r="T19" s="34" t="s">
        <v>50</v>
      </c>
      <c r="U19" s="41" t="s">
        <v>52</v>
      </c>
      <c r="V19" s="39" t="s">
        <v>53</v>
      </c>
    </row>
    <row r="20" spans="1:22" ht="15.75" thickBot="1">
      <c r="A20" s="6" t="s">
        <v>2</v>
      </c>
      <c r="B20" s="19">
        <v>505</v>
      </c>
      <c r="C20" s="20"/>
      <c r="D20" s="21">
        <v>525</v>
      </c>
      <c r="F20" s="17" t="s">
        <v>42</v>
      </c>
      <c r="G20">
        <v>551</v>
      </c>
      <c r="H20" s="22">
        <v>543</v>
      </c>
      <c r="J20">
        <v>519</v>
      </c>
      <c r="K20">
        <v>494</v>
      </c>
      <c r="M20" s="17" t="s">
        <v>42</v>
      </c>
      <c r="N20">
        <v>542</v>
      </c>
      <c r="O20">
        <v>538</v>
      </c>
      <c r="P20" s="2">
        <f aca="true" t="shared" si="6" ref="P20:P31">SUM(B20:O20)</f>
        <v>4217</v>
      </c>
      <c r="Q20" s="24">
        <f>U20+V20</f>
        <v>8</v>
      </c>
      <c r="R20" s="27">
        <f>P20/Q20</f>
        <v>527.125</v>
      </c>
      <c r="S20" s="43">
        <f>(B20+D20+G20+J20+L20+O20)/U20</f>
        <v>527.6</v>
      </c>
      <c r="T20" s="36">
        <f>(C20+E20+H20+I20+K20+N20)/V20</f>
        <v>526.3333333333334</v>
      </c>
      <c r="U20" s="42">
        <v>5</v>
      </c>
      <c r="V20" s="40">
        <v>3</v>
      </c>
    </row>
    <row r="21" spans="1:22" ht="15.75" thickBot="1">
      <c r="A21" s="6" t="s">
        <v>29</v>
      </c>
      <c r="B21" s="19">
        <v>529</v>
      </c>
      <c r="C21" s="20">
        <v>550</v>
      </c>
      <c r="D21" s="21">
        <v>522</v>
      </c>
      <c r="E21">
        <v>245</v>
      </c>
      <c r="F21" s="17" t="s">
        <v>43</v>
      </c>
      <c r="G21">
        <v>520</v>
      </c>
      <c r="H21" s="22">
        <v>557</v>
      </c>
      <c r="I21">
        <v>499</v>
      </c>
      <c r="J21" s="16">
        <v>552</v>
      </c>
      <c r="K21" s="16">
        <v>518</v>
      </c>
      <c r="L21" s="16">
        <v>548</v>
      </c>
      <c r="M21" s="17" t="s">
        <v>43</v>
      </c>
      <c r="P21" s="2">
        <f t="shared" si="6"/>
        <v>5040</v>
      </c>
      <c r="Q21" s="12">
        <f aca="true" t="shared" si="7" ref="Q21:Q31">U21+V21</f>
        <v>9.5</v>
      </c>
      <c r="R21" s="29">
        <f aca="true" t="shared" si="8" ref="R21:R31">P21/Q21</f>
        <v>530.5263157894736</v>
      </c>
      <c r="S21" s="43">
        <f aca="true" t="shared" si="9" ref="S21:S31">(B21+D21+G21+J21+L21+O21)/U21</f>
        <v>534.2</v>
      </c>
      <c r="T21" s="36">
        <f aca="true" t="shared" si="10" ref="T21:T31">(C21+E21+H21+I21+K21+N21)/V21</f>
        <v>526.4444444444445</v>
      </c>
      <c r="U21" s="42">
        <v>5</v>
      </c>
      <c r="V21" s="40">
        <v>4.5</v>
      </c>
    </row>
    <row r="22" spans="1:22" ht="15.75" thickBot="1">
      <c r="A22" s="6" t="s">
        <v>30</v>
      </c>
      <c r="B22" s="19">
        <v>532</v>
      </c>
      <c r="C22" s="20">
        <v>556</v>
      </c>
      <c r="D22" s="21"/>
      <c r="E22">
        <v>520</v>
      </c>
      <c r="F22" s="17" t="s">
        <v>44</v>
      </c>
      <c r="G22">
        <v>506</v>
      </c>
      <c r="H22" s="22"/>
      <c r="I22">
        <v>558</v>
      </c>
      <c r="K22">
        <v>543</v>
      </c>
      <c r="L22">
        <v>524</v>
      </c>
      <c r="M22" s="17" t="s">
        <v>44</v>
      </c>
      <c r="P22" s="2">
        <f t="shared" si="6"/>
        <v>3739</v>
      </c>
      <c r="Q22" s="24">
        <f t="shared" si="7"/>
        <v>7</v>
      </c>
      <c r="R22" s="27">
        <f t="shared" si="8"/>
        <v>534.1428571428571</v>
      </c>
      <c r="S22" s="43">
        <f t="shared" si="9"/>
        <v>520.6666666666666</v>
      </c>
      <c r="T22" s="36">
        <f t="shared" si="10"/>
        <v>544.25</v>
      </c>
      <c r="U22" s="42">
        <v>3</v>
      </c>
      <c r="V22" s="40">
        <v>4</v>
      </c>
    </row>
    <row r="23" spans="1:22" ht="15.75" thickBot="1">
      <c r="A23" s="6" t="s">
        <v>31</v>
      </c>
      <c r="B23" s="19"/>
      <c r="C23" s="20"/>
      <c r="D23" s="21"/>
      <c r="E23">
        <v>539</v>
      </c>
      <c r="F23" s="17" t="s">
        <v>45</v>
      </c>
      <c r="H23" s="22">
        <v>566</v>
      </c>
      <c r="I23">
        <v>479</v>
      </c>
      <c r="J23">
        <v>525</v>
      </c>
      <c r="K23">
        <v>502</v>
      </c>
      <c r="M23" s="17" t="s">
        <v>45</v>
      </c>
      <c r="N23">
        <v>526</v>
      </c>
      <c r="O23">
        <v>506</v>
      </c>
      <c r="P23" s="2">
        <f t="shared" si="6"/>
        <v>3643</v>
      </c>
      <c r="Q23" s="24">
        <f t="shared" si="7"/>
        <v>7</v>
      </c>
      <c r="R23" s="27">
        <f t="shared" si="8"/>
        <v>520.4285714285714</v>
      </c>
      <c r="S23" s="43">
        <f t="shared" si="9"/>
        <v>515.5</v>
      </c>
      <c r="T23" s="36">
        <f t="shared" si="10"/>
        <v>522.4</v>
      </c>
      <c r="U23" s="42">
        <v>2</v>
      </c>
      <c r="V23" s="40">
        <v>5</v>
      </c>
    </row>
    <row r="24" spans="1:22" ht="15.75" thickBot="1">
      <c r="A24" s="6" t="s">
        <v>32</v>
      </c>
      <c r="B24" s="19"/>
      <c r="C24" s="20"/>
      <c r="D24" s="21">
        <v>484</v>
      </c>
      <c r="F24" s="17" t="s">
        <v>46</v>
      </c>
      <c r="H24" s="22"/>
      <c r="M24" s="17" t="s">
        <v>46</v>
      </c>
      <c r="O24">
        <v>509</v>
      </c>
      <c r="P24" s="2">
        <f t="shared" si="6"/>
        <v>993</v>
      </c>
      <c r="Q24" s="24">
        <f t="shared" si="7"/>
        <v>2</v>
      </c>
      <c r="R24" s="29">
        <f t="shared" si="8"/>
        <v>496.5</v>
      </c>
      <c r="S24" s="43">
        <f t="shared" si="9"/>
        <v>496.5</v>
      </c>
      <c r="T24" s="36"/>
      <c r="U24" s="42">
        <v>2</v>
      </c>
      <c r="V24" s="40"/>
    </row>
    <row r="25" spans="1:22" ht="15.75" thickBot="1">
      <c r="A25" s="6" t="s">
        <v>39</v>
      </c>
      <c r="B25" s="19">
        <v>498</v>
      </c>
      <c r="C25" s="20">
        <v>482</v>
      </c>
      <c r="D25" s="21">
        <v>539</v>
      </c>
      <c r="F25" s="17" t="s">
        <v>44</v>
      </c>
      <c r="H25" s="22"/>
      <c r="I25">
        <v>521</v>
      </c>
      <c r="L25">
        <v>551</v>
      </c>
      <c r="M25" s="17" t="s">
        <v>44</v>
      </c>
      <c r="O25">
        <v>522</v>
      </c>
      <c r="P25" s="2">
        <f t="shared" si="6"/>
        <v>3113</v>
      </c>
      <c r="Q25" s="24">
        <f t="shared" si="7"/>
        <v>6</v>
      </c>
      <c r="R25" s="29">
        <f t="shared" si="8"/>
        <v>518.8333333333334</v>
      </c>
      <c r="S25" s="43">
        <f t="shared" si="9"/>
        <v>527.5</v>
      </c>
      <c r="T25" s="36">
        <f t="shared" si="10"/>
        <v>501.5</v>
      </c>
      <c r="U25" s="42">
        <v>4</v>
      </c>
      <c r="V25" s="40">
        <v>2</v>
      </c>
    </row>
    <row r="26" spans="1:22" ht="15.75" thickBot="1">
      <c r="A26" s="6" t="s">
        <v>41</v>
      </c>
      <c r="B26" s="19">
        <v>521</v>
      </c>
      <c r="C26" s="20">
        <v>505</v>
      </c>
      <c r="D26" s="21">
        <v>517</v>
      </c>
      <c r="F26" s="15"/>
      <c r="G26">
        <v>560</v>
      </c>
      <c r="H26" s="23"/>
      <c r="M26" s="15"/>
      <c r="P26" s="2">
        <f t="shared" si="6"/>
        <v>2103</v>
      </c>
      <c r="Q26" s="24">
        <f t="shared" si="7"/>
        <v>4</v>
      </c>
      <c r="R26" s="29">
        <f t="shared" si="8"/>
        <v>525.75</v>
      </c>
      <c r="S26" s="43">
        <f t="shared" si="9"/>
        <v>532.6666666666666</v>
      </c>
      <c r="T26" s="36">
        <f t="shared" si="10"/>
        <v>505</v>
      </c>
      <c r="U26" s="42">
        <v>3</v>
      </c>
      <c r="V26" s="40">
        <v>1</v>
      </c>
    </row>
    <row r="27" spans="1:22" ht="15.75" thickBot="1">
      <c r="A27" s="6" t="s">
        <v>36</v>
      </c>
      <c r="B27" s="19"/>
      <c r="C27" s="20">
        <v>525</v>
      </c>
      <c r="D27" s="21">
        <v>558</v>
      </c>
      <c r="E27">
        <v>543</v>
      </c>
      <c r="F27" s="17" t="s">
        <v>44</v>
      </c>
      <c r="G27">
        <v>570</v>
      </c>
      <c r="H27" s="22">
        <v>552</v>
      </c>
      <c r="I27">
        <v>508</v>
      </c>
      <c r="J27">
        <v>498</v>
      </c>
      <c r="L27">
        <v>561</v>
      </c>
      <c r="M27" s="17" t="s">
        <v>44</v>
      </c>
      <c r="N27">
        <v>509</v>
      </c>
      <c r="O27">
        <v>575</v>
      </c>
      <c r="P27" s="2">
        <f t="shared" si="6"/>
        <v>5399</v>
      </c>
      <c r="Q27" s="24">
        <f t="shared" si="7"/>
        <v>10</v>
      </c>
      <c r="R27" s="26">
        <f t="shared" si="8"/>
        <v>539.9</v>
      </c>
      <c r="S27" s="26">
        <f t="shared" si="9"/>
        <v>552.4</v>
      </c>
      <c r="T27" s="36">
        <f t="shared" si="10"/>
        <v>527.4</v>
      </c>
      <c r="U27" s="42">
        <v>5</v>
      </c>
      <c r="V27" s="40">
        <v>5</v>
      </c>
    </row>
    <row r="28" spans="1:22" ht="15.75" thickBot="1">
      <c r="A28" s="6" t="s">
        <v>40</v>
      </c>
      <c r="B28" s="19">
        <v>528</v>
      </c>
      <c r="C28" s="20"/>
      <c r="D28" s="21"/>
      <c r="E28">
        <v>487</v>
      </c>
      <c r="F28" s="17" t="s">
        <v>45</v>
      </c>
      <c r="H28" s="22">
        <v>541</v>
      </c>
      <c r="K28">
        <v>526</v>
      </c>
      <c r="L28">
        <v>563</v>
      </c>
      <c r="M28" s="17" t="s">
        <v>45</v>
      </c>
      <c r="N28">
        <v>573</v>
      </c>
      <c r="P28" s="2">
        <f t="shared" si="6"/>
        <v>3218</v>
      </c>
      <c r="Q28" s="24">
        <f t="shared" si="7"/>
        <v>6</v>
      </c>
      <c r="R28" s="29">
        <f t="shared" si="8"/>
        <v>536.3333333333334</v>
      </c>
      <c r="S28" s="43">
        <f t="shared" si="9"/>
        <v>545.5</v>
      </c>
      <c r="T28" s="36">
        <f t="shared" si="10"/>
        <v>531.75</v>
      </c>
      <c r="U28" s="42">
        <v>2</v>
      </c>
      <c r="V28" s="40">
        <v>4</v>
      </c>
    </row>
    <row r="29" spans="1:22" ht="15.75" thickBot="1">
      <c r="A29" s="6" t="s">
        <v>33</v>
      </c>
      <c r="B29" s="19"/>
      <c r="C29" s="20"/>
      <c r="D29" s="21"/>
      <c r="F29" s="17" t="s">
        <v>46</v>
      </c>
      <c r="H29" s="22"/>
      <c r="M29" s="17" t="s">
        <v>46</v>
      </c>
      <c r="N29">
        <v>505</v>
      </c>
      <c r="P29" s="2">
        <f t="shared" si="6"/>
        <v>505</v>
      </c>
      <c r="Q29" s="24">
        <f t="shared" si="7"/>
        <v>1</v>
      </c>
      <c r="R29" s="29"/>
      <c r="S29" s="43"/>
      <c r="T29" s="36"/>
      <c r="U29" s="42"/>
      <c r="V29" s="40">
        <v>1</v>
      </c>
    </row>
    <row r="30" spans="1:22" ht="15.75" thickBot="1">
      <c r="A30" s="6" t="s">
        <v>37</v>
      </c>
      <c r="B30" s="19"/>
      <c r="C30" s="20">
        <v>535</v>
      </c>
      <c r="D30" s="19"/>
      <c r="E30">
        <v>535</v>
      </c>
      <c r="F30" s="17" t="s">
        <v>44</v>
      </c>
      <c r="G30">
        <v>558</v>
      </c>
      <c r="H30" s="22">
        <v>543</v>
      </c>
      <c r="J30">
        <v>532</v>
      </c>
      <c r="M30" s="17" t="s">
        <v>44</v>
      </c>
      <c r="N30">
        <v>523</v>
      </c>
      <c r="O30">
        <v>534</v>
      </c>
      <c r="P30" s="2">
        <f t="shared" si="6"/>
        <v>3760</v>
      </c>
      <c r="Q30" s="24">
        <f t="shared" si="7"/>
        <v>7</v>
      </c>
      <c r="R30" s="27">
        <f t="shared" si="8"/>
        <v>537.1428571428571</v>
      </c>
      <c r="S30" s="43">
        <f t="shared" si="9"/>
        <v>541.3333333333334</v>
      </c>
      <c r="T30" s="36">
        <f t="shared" si="10"/>
        <v>534</v>
      </c>
      <c r="U30" s="42">
        <v>3</v>
      </c>
      <c r="V30" s="40">
        <v>4</v>
      </c>
    </row>
    <row r="31" spans="1:22" ht="15.75" thickBot="1">
      <c r="A31" s="6" t="s">
        <v>34</v>
      </c>
      <c r="C31" s="16"/>
      <c r="E31">
        <v>249</v>
      </c>
      <c r="F31" s="15"/>
      <c r="H31" s="16"/>
      <c r="I31">
        <v>573</v>
      </c>
      <c r="J31">
        <v>560</v>
      </c>
      <c r="K31">
        <v>539</v>
      </c>
      <c r="L31">
        <v>508</v>
      </c>
      <c r="M31" s="15"/>
      <c r="P31" s="2">
        <f t="shared" si="6"/>
        <v>2429</v>
      </c>
      <c r="Q31" s="24">
        <f t="shared" si="7"/>
        <v>4.5</v>
      </c>
      <c r="R31" s="27">
        <f t="shared" si="8"/>
        <v>539.7777777777778</v>
      </c>
      <c r="S31" s="43">
        <f t="shared" si="9"/>
        <v>534</v>
      </c>
      <c r="T31" s="11">
        <f t="shared" si="10"/>
        <v>544.4</v>
      </c>
      <c r="U31" s="42">
        <v>2</v>
      </c>
      <c r="V31" s="40">
        <v>2.5</v>
      </c>
    </row>
    <row r="32" spans="1:22" ht="15.75" thickBot="1">
      <c r="A32" s="5" t="s">
        <v>9</v>
      </c>
      <c r="B32" s="8">
        <f aca="true" t="shared" si="11" ref="B32:L32">SUM(B20:B31)</f>
        <v>3113</v>
      </c>
      <c r="C32" s="9">
        <f t="shared" si="11"/>
        <v>3153</v>
      </c>
      <c r="D32" s="9">
        <f t="shared" si="11"/>
        <v>3145</v>
      </c>
      <c r="E32" s="9">
        <f t="shared" si="11"/>
        <v>3118</v>
      </c>
      <c r="F32" s="9">
        <f t="shared" si="11"/>
        <v>0</v>
      </c>
      <c r="G32" s="9">
        <f t="shared" si="11"/>
        <v>3265</v>
      </c>
      <c r="H32" s="38">
        <f t="shared" si="11"/>
        <v>3302</v>
      </c>
      <c r="I32" s="9">
        <f t="shared" si="11"/>
        <v>3138</v>
      </c>
      <c r="J32" s="9">
        <f t="shared" si="11"/>
        <v>3186</v>
      </c>
      <c r="K32" s="9">
        <f t="shared" si="11"/>
        <v>3122</v>
      </c>
      <c r="L32" s="9">
        <f t="shared" si="11"/>
        <v>3255</v>
      </c>
      <c r="M32" s="9"/>
      <c r="N32" s="9">
        <f>SUM(N20:N31)</f>
        <v>3178</v>
      </c>
      <c r="O32" s="14">
        <f>SUM(O20:O31)</f>
        <v>3184</v>
      </c>
      <c r="P32" s="5">
        <f>SUM(P20:P31)</f>
        <v>38159</v>
      </c>
      <c r="Q32" s="5">
        <f>SUM(Q20:Q31)</f>
        <v>72</v>
      </c>
      <c r="R32" s="26">
        <f>P32/12</f>
        <v>3179.9166666666665</v>
      </c>
      <c r="S32" s="44"/>
      <c r="T32" s="45"/>
      <c r="U32" s="42">
        <f>SUM(U20:U31)</f>
        <v>36</v>
      </c>
      <c r="V32" s="40">
        <f>SUM(V20:V31)</f>
        <v>36</v>
      </c>
    </row>
    <row r="33" ht="15.75" thickBot="1"/>
    <row r="34" spans="2:4" ht="15.75" thickBot="1">
      <c r="B34" s="35" t="s">
        <v>49</v>
      </c>
      <c r="D34" s="34" t="s">
        <v>51</v>
      </c>
    </row>
  </sheetData>
  <sheetProtection/>
  <mergeCells count="4">
    <mergeCell ref="S18:T18"/>
    <mergeCell ref="W1:X1"/>
    <mergeCell ref="R18:R19"/>
    <mergeCell ref="V1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 Mohorič</dc:creator>
  <cp:keywords/>
  <dc:description/>
  <cp:lastModifiedBy>Jaka Mohorič</cp:lastModifiedBy>
  <dcterms:created xsi:type="dcterms:W3CDTF">2012-04-04T10:48:13Z</dcterms:created>
  <dcterms:modified xsi:type="dcterms:W3CDTF">2014-03-28T09:00:24Z</dcterms:modified>
  <cp:category/>
  <cp:version/>
  <cp:contentType/>
  <cp:contentStatus/>
</cp:coreProperties>
</file>